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17"/>
  <workbookPr defaultThemeVersion="166925"/>
  <xr:revisionPtr revIDLastSave="967" documentId="11_E60897F41BE170836B02CE998F75CCDC64E183C8" xr6:coauthVersionLast="47" xr6:coauthVersionMax="47" xr10:uidLastSave="{833DC717-EC9E-456C-B483-22114FDB988B}"/>
  <bookViews>
    <workbookView xWindow="240" yWindow="105" windowWidth="14805" windowHeight="8010" activeTab="1" xr2:uid="{00000000-000D-0000-FFFF-FFFF00000000}"/>
  </bookViews>
  <sheets>
    <sheet name="Treasure (Vertical XLOOKUP)" sheetId="1" r:id="rId1"/>
    <sheet name="Rum Ration (Horizontal XLOOKUP)"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D20" i="1"/>
  <c r="D22" i="1" a="1"/>
  <c r="D22" i="1"/>
  <c r="C4" i="2"/>
  <c r="D13" i="2"/>
  <c r="D38" i="1"/>
  <c r="D35" i="1"/>
  <c r="D32" i="1"/>
  <c r="D25" i="1"/>
  <c r="G21" i="1"/>
  <c r="D4" i="2"/>
  <c r="E4" i="2"/>
  <c r="F4" i="2"/>
  <c r="G4" i="2"/>
  <c r="H4" i="2"/>
  <c r="I4" i="2"/>
  <c r="B4" i="2"/>
  <c r="D12" i="1"/>
  <c r="E5" i="1" l="1"/>
  <c r="E4" i="1"/>
  <c r="E7" i="1"/>
  <c r="E8" i="1"/>
  <c r="E9" i="1"/>
  <c r="E10" i="1"/>
  <c r="E11"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Boswell</author>
  </authors>
  <commentList>
    <comment ref="D19" authorId="0" shapeId="0" xr:uid="{60680327-42E6-416C-95F2-43E88F88476E}">
      <text>
        <r>
          <rPr>
            <sz val="11"/>
            <color theme="1"/>
            <rFont val="Calibri"/>
            <family val="2"/>
            <scheme val="minor"/>
          </rPr>
          <t>Chris Boswell:
This XLOOKUP takes the roster of crew members in COLUMN A and looks up their rank in COLUMN B. The look up makes use of the [if_not_found] statement to display text if the name that is entered is not in COLUMN A.</t>
        </r>
      </text>
    </comment>
    <comment ref="D21" authorId="0" shapeId="0" xr:uid="{4A8AE733-672C-418C-9EAB-BE62CD624E5F}">
      <text>
        <t>Chris Boswell:
This XLOOKUP extends Test 1 by adding an extra column to the return_array which now extends from B4 to C11 and retrieves results from both the Rank column and Years of Service column.</t>
      </text>
    </comment>
    <comment ref="D24" authorId="0" shapeId="0" xr:uid="{31068339-961F-4630-9B7E-94610E614942}">
      <text>
        <r>
          <rPr>
            <sz val="11"/>
            <color theme="1"/>
            <rFont val="Calibri"/>
            <family val="2"/>
            <scheme val="minor"/>
          </rPr>
          <t>Chris Boswell:
This XLOOKUP tests whether sailors are 'Present and Able' (COLUMN F) and only pays them out now if the answer is true.</t>
        </r>
      </text>
    </comment>
    <comment ref="D31" authorId="0" shapeId="0" xr:uid="{219F2E88-C288-4338-A351-C309211EE746}">
      <text>
        <r>
          <rPr>
            <sz val="11"/>
            <color theme="1"/>
            <rFont val="Calibri"/>
            <family val="2"/>
            <scheme val="minor"/>
          </rPr>
          <t>Chris Boswell:
In this XLOOKUP you must enter the exact amount of treasure. This function demonstrates that (unlike VLOOKUP which can only look left) XLOOKUP can look both left and right. In this instance right from Column D to Column A.</t>
        </r>
      </text>
    </comment>
    <comment ref="D34" authorId="0" shapeId="0" xr:uid="{A395CD65-E504-4E08-83B4-60DD60182BA3}">
      <text>
        <r>
          <rPr>
            <sz val="11"/>
            <color theme="1"/>
            <rFont val="Calibri"/>
            <family val="2"/>
            <scheme val="minor"/>
          </rPr>
          <t>Chris Boswell:
In this XLOOKUP you can enter any amount of treasure and if an exact amount is not found XLOOKUP will use [match_mode] to find the pirate that earnt the closest amount searching upwards from the number you entered. Change the value from "1" to "-1" to find the sailor who earnt next less to this amount.</t>
        </r>
      </text>
    </comment>
    <comment ref="D37" authorId="0" shapeId="0" xr:uid="{6DFE654A-8F47-4858-AC1B-37D9C4D85B06}">
      <text>
        <r>
          <rPr>
            <sz val="11"/>
            <color theme="1"/>
            <rFont val="Calibri"/>
            <family val="2"/>
            <scheme val="minor"/>
          </rPr>
          <t>Chris Boswell:
In this XLOOKUP the formula will decide which action to take based upon the amount that you select. In this instance we want to know both what to do if the amount is less than 60 and if the amount is equal to or greater than 60. This is more than XLOOKUP's 'If Not Found' can handle, so we have nested our XLOOKUP with an IF Function, inside CONCAT. XLOOKUP returns the name of the sailor and IF returns the appropriate course of action. The CONCAT function adds the IF result to the end of the XLOOKUP result in our output.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<sst xmlns="http://schemas.openxmlformats.org/spreadsheetml/2006/main" count="88" uniqueCount="63">
  <si>
    <t>Pirate Name</t>
  </si>
  <si>
    <t>Pirate Rank</t>
  </si>
  <si>
    <t>Years of Service</t>
  </si>
  <si>
    <t>Total Share of Treasure Owed</t>
  </si>
  <si>
    <t>% Share</t>
  </si>
  <si>
    <t>Present &amp; Able?</t>
  </si>
  <si>
    <t>FourSquare Training Learning Resource</t>
  </si>
  <si>
    <t>(Gold Peices)</t>
  </si>
  <si>
    <t>Swindling George</t>
  </si>
  <si>
    <t>Able Seaman</t>
  </si>
  <si>
    <t>YES</t>
  </si>
  <si>
    <t>Perfidious Penny</t>
  </si>
  <si>
    <t>Second Mate</t>
  </si>
  <si>
    <t>Short Joan Silver</t>
  </si>
  <si>
    <t>Able Sea-woman</t>
  </si>
  <si>
    <t>NO</t>
  </si>
  <si>
    <t>Poop Deck Pete</t>
  </si>
  <si>
    <t>Cabin Boy</t>
  </si>
  <si>
    <t>Jolly Seadog</t>
  </si>
  <si>
    <t>First Mate</t>
  </si>
  <si>
    <t>Shuffling Nelly</t>
  </si>
  <si>
    <t>Cabin Girl</t>
  </si>
  <si>
    <t>Red Beard Sparkle Pants</t>
  </si>
  <si>
    <t>Captain</t>
  </si>
  <si>
    <t>Sawdust Harry</t>
  </si>
  <si>
    <t>Quartermaster</t>
  </si>
  <si>
    <t>Total:</t>
  </si>
  <si>
    <t>PART 1: THE PAYOUT</t>
  </si>
  <si>
    <t>Tests</t>
  </si>
  <si>
    <t>In Test 1 we check that people are on the list before we pay them.</t>
  </si>
  <si>
    <t>In Test 2 we perform a more extensive check by retrieving both the sailor's rank and years of service.</t>
  </si>
  <si>
    <t>In Test 3 we check whether we should pay people now or put aside their payout for later.</t>
  </si>
  <si>
    <t>Test 1: Example of XLOOKUP [if_not_found]</t>
  </si>
  <si>
    <t>Enter Name</t>
  </si>
  <si>
    <t>Result</t>
  </si>
  <si>
    <t>Is this one of our shipmates?</t>
  </si>
  <si>
    <t>Jolly *</t>
  </si>
  <si>
    <t>Basic syntax of an XLOOKUP</t>
  </si>
  <si>
    <t>Test 2: Retrieve Multiple Cells from an XLOOKUP</t>
  </si>
  <si>
    <t>Rank</t>
  </si>
  <si>
    <t>Test 3: Example of XLOOKUP nested in an IF Function</t>
  </si>
  <si>
    <t>Select Name</t>
  </si>
  <si>
    <t>Do I pay this shipmate now?</t>
  </si>
  <si>
    <t>PART 2: THE MUTINY</t>
  </si>
  <si>
    <t>Anyone who earned less than 60 gold peices we are going to recruit to join our mutiny.</t>
  </si>
  <si>
    <t xml:space="preserve">Anyone who earned 60 gold peices or over we are going to throw overboard and steal their plunder.  </t>
  </si>
  <si>
    <t>Shows XLOOKUP looking left from Column D to Column A</t>
  </si>
  <si>
    <t>Enter Exact Amount</t>
  </si>
  <si>
    <t>Shows XLOOKUP [match_mode] In Action</t>
  </si>
  <si>
    <t>Enter Any Amount of 300 or under</t>
  </si>
  <si>
    <t>Conditional XLOOKUP nested alongside IF within the CONCAT Function</t>
  </si>
  <si>
    <t>Select Amount</t>
  </si>
  <si>
    <t>Rum Ration (Fluid Ounces)</t>
  </si>
  <si>
    <t>Daily Rum Ration by Cup</t>
  </si>
  <si>
    <t>On our Ship's records we have documented how many US Fluid Ounces each sailor is entitled to per day as their total rum ration. Unfortunately we have no way of measuring out fluid ounces onboard so we have used Excel's CONVERT function to convert fluid ounces into cups in ROW 4.</t>
  </si>
  <si>
    <t>We will now perform an XLOOKUP horizontally using the formula in cell D13 to assign each sailor their daily ration as they arrive at the Quartermaster's cabin.</t>
  </si>
  <si>
    <t>You will notice that we have used the [if_not_found] statement to produce a result in instances where the name entered is not found amongst the crew members listed in ROW 1</t>
  </si>
  <si>
    <t>XLOOKUP Horizontal Search</t>
  </si>
  <si>
    <t>Enter Sailor's Name</t>
  </si>
  <si>
    <t>Your Cup Ration</t>
  </si>
  <si>
    <t>XLOOKUP [search_mode]</t>
  </si>
  <si>
    <t>Enter Fld Oz Ration</t>
  </si>
  <si>
    <t>Sailor's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</si>
</sst>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u/>
      <sz val="11"/>
      <color theme="10"/>
      <name val="Calibri"/>
      <family val="2"/>
      <scheme val="minor"/>
    </font>
    <font>
      <sz val="11"/>
      <color rgb="FFFFFFFF"/>
      <name val="Calibri"/>
      <family val="2"/>
      <scheme val="minor"/>
    </font>
    <font>
      <sz val="11"/>
      <color rgb="FF000000"/>
      <name val="Calibri"/>
      <family val="2"/>
      <scheme val="minor"/>
    </font>
    <font>
      <b/>
      <sz val="11"/>
      <color rgb="FFED7D31"/>
      <name val="Calibri"/>
      <family val="2"/>
      <scheme val="minor"/>
    </font>
    <font>
      <b/>
      <sz val="11"/>
      <color theme="1"/>
      <name val="Calibri"/>
      <family val="2"/>
      <scheme val="minor"/>
    </font>
    <font>
      <b/>
      <sz val="11"/>
      <color rgb="FFFFFFFF"/>
      <name val="Calibri"/>
      <family val="2"/>
      <scheme val="minor"/>
    </font>
    <font>
      <b/>
      <sz val="11"/>
      <color rgb="FFF7F2F7"/>
      <name val="Calibri"/>
      <family val="2"/>
      <scheme val="minor"/>
    </font>
    <font>
      <b/>
      <u/>
      <sz val="11"/>
      <color rgb="FF000000"/>
      <name val="Calibri"/>
      <family val="2"/>
      <scheme val="minor"/>
    </font>
    <font>
      <b/>
      <sz val="11"/>
      <color rgb="FF000000"/>
      <name val="Calibri"/>
      <family val="2"/>
      <scheme val="minor"/>
    </font>
  </fonts>
  <fills count="12">
    <fill>
      <patternFill patternType="none"/>
    </fill>
    <fill>
      <patternFill patternType="gray125"/>
    </fill>
    <fill>
      <patternFill patternType="solid">
        <fgColor rgb="FFE8A0E3"/>
        <bgColor indexed="64"/>
      </patternFill>
    </fill>
    <fill>
      <patternFill patternType="solid">
        <fgColor rgb="FF8A2783"/>
        <bgColor indexed="64"/>
      </patternFill>
    </fill>
    <fill>
      <patternFill patternType="solid">
        <fgColor rgb="FFFFFFFF"/>
        <bgColor indexed="64"/>
      </patternFill>
    </fill>
    <fill>
      <patternFill patternType="solid">
        <fgColor rgb="FFD0CECE"/>
        <bgColor indexed="64"/>
      </patternFill>
    </fill>
    <fill>
      <patternFill patternType="solid">
        <fgColor rgb="FFF4EDF5"/>
        <bgColor indexed="64"/>
      </patternFill>
    </fill>
    <fill>
      <patternFill patternType="solid">
        <fgColor rgb="FFF2F2F2"/>
        <bgColor indexed="64"/>
      </patternFill>
    </fill>
    <fill>
      <patternFill patternType="solid">
        <fgColor rgb="FFF7F2F7"/>
        <bgColor indexed="64"/>
      </patternFill>
    </fill>
    <fill>
      <patternFill patternType="solid">
        <fgColor rgb="FF548235"/>
        <bgColor indexed="64"/>
      </patternFill>
    </fill>
    <fill>
      <patternFill patternType="solid">
        <fgColor rgb="FFFFD966"/>
        <bgColor indexed="64"/>
      </patternFill>
    </fill>
    <fill>
      <patternFill patternType="solid">
        <fgColor rgb="FF00B050"/>
        <bgColor indexed="64"/>
      </patternFill>
    </fill>
  </fills>
  <borders count="11">
    <border>
      <left/>
      <right/>
      <top/>
      <bottom/>
      <diagonal/>
    </border>
    <border>
      <left/>
      <right/>
      <top style="thin">
        <color rgb="FF006699"/>
      </top>
      <bottom/>
      <diagonal/>
    </border>
    <border>
      <left/>
      <right style="thin">
        <color rgb="FF006699"/>
      </right>
      <top style="thin">
        <color rgb="FF006699"/>
      </top>
      <bottom/>
      <diagonal/>
    </border>
    <border>
      <left/>
      <right style="thin">
        <color rgb="FF006699"/>
      </right>
      <top/>
      <bottom/>
      <diagonal/>
    </border>
    <border>
      <left style="medium">
        <color rgb="FF006699"/>
      </left>
      <right/>
      <top/>
      <bottom/>
      <diagonal/>
    </border>
    <border>
      <left style="medium">
        <color rgb="FF006699"/>
      </left>
      <right/>
      <top/>
      <bottom style="thin">
        <color rgb="FF006699"/>
      </bottom>
      <diagonal/>
    </border>
    <border>
      <left/>
      <right/>
      <top/>
      <bottom style="thin">
        <color rgb="FF006699"/>
      </bottom>
      <diagonal/>
    </border>
    <border>
      <left/>
      <right style="thin">
        <color rgb="FF006699"/>
      </right>
      <top/>
      <bottom style="thin">
        <color rgb="FF0066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2" fillId="3" borderId="0" xfId="0" applyFont="1" applyFill="1" applyAlignment="1">
      <alignment horizontal="center"/>
    </xf>
    <xf numFmtId="0" fontId="0" fillId="0" borderId="0" xfId="0" applyAlignment="1">
      <alignment horizontal="center"/>
    </xf>
    <xf numFmtId="0" fontId="0" fillId="0" borderId="0" xfId="0" applyAlignment="1">
      <alignment horizontal="center" vertical="center"/>
    </xf>
    <xf numFmtId="0" fontId="0" fillId="4" borderId="0" xfId="0" applyFill="1"/>
    <xf numFmtId="0" fontId="4" fillId="0" borderId="0" xfId="0" applyFont="1"/>
    <xf numFmtId="0" fontId="6" fillId="3" borderId="0" xfId="0" applyFont="1" applyFill="1" applyAlignment="1">
      <alignment horizontal="center"/>
    </xf>
    <xf numFmtId="0" fontId="0" fillId="6" borderId="0" xfId="0" applyFill="1"/>
    <xf numFmtId="0" fontId="0" fillId="7" borderId="0" xfId="0" applyFill="1" applyAlignment="1">
      <alignment horizontal="center"/>
    </xf>
    <xf numFmtId="0" fontId="0" fillId="7" borderId="0" xfId="0" applyFill="1"/>
    <xf numFmtId="0" fontId="4" fillId="7" borderId="0" xfId="0" applyFont="1" applyFill="1"/>
    <xf numFmtId="0" fontId="7" fillId="9" borderId="0" xfId="0" applyFont="1" applyFill="1"/>
    <xf numFmtId="0" fontId="2" fillId="3"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8" xfId="0" applyFont="1" applyFill="1" applyBorder="1" applyAlignment="1">
      <alignment horizontal="center" wrapText="1"/>
    </xf>
    <xf numFmtId="0" fontId="0" fillId="6" borderId="8" xfId="0" applyFill="1" applyBorder="1" applyAlignment="1">
      <alignment horizontal="center"/>
    </xf>
    <xf numFmtId="9" fontId="0" fillId="6" borderId="8" xfId="0" applyNumberFormat="1" applyFill="1" applyBorder="1" applyAlignment="1">
      <alignment horizontal="center"/>
    </xf>
    <xf numFmtId="0" fontId="8" fillId="2" borderId="9" xfId="0" applyFont="1" applyFill="1" applyBorder="1"/>
    <xf numFmtId="0" fontId="8" fillId="2" borderId="9" xfId="0" applyFont="1" applyFill="1" applyBorder="1" applyAlignment="1">
      <alignment horizontal="center"/>
    </xf>
    <xf numFmtId="0" fontId="0" fillId="2" borderId="8" xfId="0" applyFill="1" applyBorder="1" applyAlignment="1">
      <alignment horizontal="center" vertical="center"/>
    </xf>
    <xf numFmtId="0" fontId="0" fillId="6" borderId="8" xfId="0" applyFill="1" applyBorder="1" applyAlignment="1">
      <alignment horizontal="center" vertical="center"/>
    </xf>
    <xf numFmtId="0" fontId="0" fillId="8" borderId="8" xfId="0" applyFill="1" applyBorder="1"/>
    <xf numFmtId="0" fontId="0" fillId="8" borderId="8" xfId="0" applyFill="1" applyBorder="1" applyAlignment="1">
      <alignment horizontal="center" vertical="center"/>
    </xf>
    <xf numFmtId="0" fontId="3" fillId="10" borderId="8" xfId="0" applyFont="1" applyFill="1" applyBorder="1" applyAlignment="1">
      <alignment horizontal="center" vertical="center" wrapText="1"/>
    </xf>
    <xf numFmtId="0" fontId="1" fillId="6" borderId="0" xfId="1" applyFill="1" applyBorder="1" applyAlignment="1">
      <alignment horizontal="center" wrapText="1" indent="1"/>
    </xf>
    <xf numFmtId="0" fontId="5" fillId="6" borderId="0" xfId="0" applyFont="1" applyFill="1"/>
    <xf numFmtId="0" fontId="0" fillId="6" borderId="0" xfId="0" applyFill="1" applyAlignment="1">
      <alignment horizontal="center"/>
    </xf>
    <xf numFmtId="0" fontId="2" fillId="3" borderId="0" xfId="0" applyFont="1" applyFill="1" applyAlignment="1">
      <alignment horizontal="center" vertical="center"/>
    </xf>
    <xf numFmtId="0" fontId="5" fillId="0" borderId="0" xfId="0" applyFont="1" applyAlignment="1">
      <alignment horizontal="center"/>
    </xf>
    <xf numFmtId="0" fontId="4" fillId="6" borderId="0" xfId="0" applyFont="1" applyFill="1"/>
    <xf numFmtId="0" fontId="0" fillId="7" borderId="0" xfId="0" applyFill="1" applyAlignment="1">
      <alignment horizontal="center" vertical="center" wrapText="1"/>
    </xf>
    <xf numFmtId="0" fontId="0" fillId="2" borderId="0" xfId="0" applyFill="1"/>
    <xf numFmtId="9" fontId="0" fillId="2" borderId="0" xfId="0" applyNumberFormat="1" applyFill="1" applyAlignment="1">
      <alignment horizontal="center"/>
    </xf>
    <xf numFmtId="0" fontId="8" fillId="2" borderId="0" xfId="0" applyFont="1" applyFill="1"/>
    <xf numFmtId="0" fontId="8" fillId="2" borderId="0" xfId="0" applyFont="1" applyFill="1" applyAlignment="1">
      <alignment horizontal="center"/>
    </xf>
    <xf numFmtId="0" fontId="0" fillId="11" borderId="0" xfId="0" applyFill="1" applyAlignment="1">
      <alignment horizontal="center"/>
    </xf>
    <xf numFmtId="0" fontId="4" fillId="11" borderId="0" xfId="0" applyFont="1" applyFill="1"/>
    <xf numFmtId="0" fontId="0" fillId="11" borderId="0" xfId="0" applyFill="1"/>
    <xf numFmtId="0" fontId="0" fillId="3" borderId="0" xfId="0" applyFill="1"/>
    <xf numFmtId="0" fontId="6" fillId="3" borderId="0" xfId="0" applyFont="1" applyFill="1" applyAlignment="1">
      <alignment horizontal="center" vertical="center"/>
    </xf>
    <xf numFmtId="0" fontId="6" fillId="3" borderId="0" xfId="0" applyFont="1" applyFill="1" applyAlignment="1">
      <alignment horizontal="center" wrapText="1"/>
    </xf>
    <xf numFmtId="0" fontId="6" fillId="3" borderId="0" xfId="0" applyFont="1" applyFill="1" applyAlignment="1">
      <alignment horizontal="center" vertical="center" wrapText="1"/>
    </xf>
    <xf numFmtId="0" fontId="1" fillId="6" borderId="1" xfId="1" applyFill="1" applyBorder="1" applyAlignment="1">
      <alignment horizontal="center" wrapText="1" indent="1"/>
    </xf>
    <xf numFmtId="0" fontId="1" fillId="6" borderId="2" xfId="1" applyFill="1" applyBorder="1" applyAlignment="1">
      <alignment horizontal="center" wrapText="1" indent="1"/>
    </xf>
    <xf numFmtId="0" fontId="1" fillId="6" borderId="0" xfId="1" applyFill="1" applyBorder="1" applyAlignment="1">
      <alignment horizontal="center" wrapText="1" indent="1"/>
    </xf>
    <xf numFmtId="0" fontId="1" fillId="6" borderId="3" xfId="1" applyFill="1" applyBorder="1" applyAlignment="1">
      <alignment horizontal="center" wrapText="1" indent="1"/>
    </xf>
    <xf numFmtId="0" fontId="1" fillId="6" borderId="4" xfId="1" applyFill="1" applyBorder="1" applyAlignment="1">
      <alignment horizontal="center" wrapText="1" indent="1"/>
    </xf>
    <xf numFmtId="0" fontId="1" fillId="6" borderId="5" xfId="1" applyFill="1" applyBorder="1" applyAlignment="1">
      <alignment horizontal="center" wrapText="1" indent="1"/>
    </xf>
    <xf numFmtId="0" fontId="1" fillId="6" borderId="6" xfId="1" applyFill="1" applyBorder="1" applyAlignment="1">
      <alignment horizontal="center" wrapText="1" indent="1"/>
    </xf>
    <xf numFmtId="0" fontId="1" fillId="6" borderId="7" xfId="1" applyFill="1" applyBorder="1" applyAlignment="1">
      <alignment horizontal="center" wrapText="1" indent="1"/>
    </xf>
    <xf numFmtId="0" fontId="5" fillId="6" borderId="0" xfId="0" applyFont="1" applyFill="1" applyAlignment="1">
      <alignment horizontal="center"/>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wrapText="1"/>
    </xf>
    <xf numFmtId="0" fontId="9" fillId="6" borderId="0" xfId="0" applyFont="1" applyFill="1" applyAlignment="1">
      <alignment horizontal="center"/>
    </xf>
    <xf numFmtId="0" fontId="6" fillId="3" borderId="0" xfId="0" applyFont="1" applyFill="1" applyAlignment="1">
      <alignment horizontal="center" vertical="center"/>
    </xf>
    <xf numFmtId="0" fontId="6" fillId="3"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2" fillId="3" borderId="0" xfId="0" applyFont="1" applyFill="1"/>
    <xf numFmtId="0" fontId="2" fillId="3" borderId="0" xfId="0" applyFont="1" applyFill="1" applyAlignment="1">
      <alignment horizontal="center"/>
    </xf>
    <xf numFmtId="0" fontId="3" fillId="6" borderId="0" xfId="0" applyFont="1" applyFill="1"/>
    <xf numFmtId="0" fontId="0" fillId="6" borderId="8" xfId="0" applyNumberFormat="1" applyFill="1" applyBorder="1" applyAlignment="1">
      <alignment horizontal="center"/>
    </xf>
    <xf numFmtId="0" fontId="2" fillId="3" borderId="0" xfId="0" applyFont="1" applyFill="1" applyAlignment="1">
      <alignment vertical="center"/>
    </xf>
    <xf numFmtId="0" fontId="0" fillId="2" borderId="10" xfId="0" applyFill="1" applyBorder="1"/>
    <xf numFmtId="0" fontId="0" fillId="2" borderId="10" xfId="0" applyFill="1" applyBorder="1" applyAlignment="1">
      <alignment horizontal="center" vertical="center"/>
    </xf>
    <xf numFmtId="0" fontId="0" fillId="7" borderId="10" xfId="0" applyFill="1" applyBorder="1" applyAlignment="1">
      <alignment horizontal="center"/>
    </xf>
    <xf numFmtId="0" fontId="0" fillId="0" borderId="10" xfId="0" applyBorder="1" applyAlignment="1">
      <alignment horizontal="center"/>
    </xf>
    <xf numFmtId="0" fontId="0" fillId="0" borderId="10" xfId="0" applyNumberFormat="1" applyBorder="1" applyAlignment="1">
      <alignment horizontal="center"/>
    </xf>
    <xf numFmtId="0" fontId="0" fillId="0" borderId="10" xfId="0" applyBorder="1" applyAlignment="1">
      <alignment horizontal="center" vertical="center"/>
    </xf>
    <xf numFmtId="0" fontId="4" fillId="6" borderId="0" xfId="0" applyFont="1" applyFill="1" applyAlignment="1">
      <alignment horizontal="center" vertical="center"/>
    </xf>
    <xf numFmtId="0" fontId="4" fillId="6"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Medium9"/>
  <colors>
    <mruColors>
      <color rgb="FFE8A0E3"/>
      <color rgb="FF8A2783"/>
      <color rgb="FFF4EDF5"/>
      <color rgb="FFF7F2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1</xdr:row>
      <xdr:rowOff>142875</xdr:rowOff>
    </xdr:from>
    <xdr:to>
      <xdr:col>8</xdr:col>
      <xdr:colOff>361950</xdr:colOff>
      <xdr:row>10</xdr:row>
      <xdr:rowOff>0</xdr:rowOff>
    </xdr:to>
    <xdr:pic>
      <xdr:nvPicPr>
        <xdr:cNvPr id="2" name="Picture 1">
          <a:extLst>
            <a:ext uri="{FF2B5EF4-FFF2-40B4-BE49-F238E27FC236}">
              <a16:creationId xmlns:a16="http://schemas.microsoft.com/office/drawing/2014/main" id="{585E970A-69D5-4C66-9191-0424FAE1E582}"/>
            </a:ext>
          </a:extLst>
        </xdr:cNvPr>
        <xdr:cNvPicPr>
          <a:picLocks noChangeAspect="1"/>
        </xdr:cNvPicPr>
      </xdr:nvPicPr>
      <xdr:blipFill>
        <a:blip xmlns:r="http://schemas.openxmlformats.org/officeDocument/2006/relationships" r:embed="rId1"/>
        <a:stretch>
          <a:fillRect/>
        </a:stretch>
      </xdr:blipFill>
      <xdr:spPr>
        <a:xfrm>
          <a:off x="5686425" y="333375"/>
          <a:ext cx="1571625" cy="1571625"/>
        </a:xfrm>
        <a:prstGeom prst="rect">
          <a:avLst/>
        </a:prstGeom>
      </xdr:spPr>
    </xdr:pic>
    <xdr:clientData/>
  </xdr:twoCellAnchor>
  <xdr:twoCellAnchor editAs="oneCell">
    <xdr:from>
      <xdr:col>7</xdr:col>
      <xdr:colOff>571500</xdr:colOff>
      <xdr:row>2</xdr:row>
      <xdr:rowOff>95250</xdr:rowOff>
    </xdr:from>
    <xdr:to>
      <xdr:col>10</xdr:col>
      <xdr:colOff>38100</xdr:colOff>
      <xdr:row>9</xdr:row>
      <xdr:rowOff>57150</xdr:rowOff>
    </xdr:to>
    <xdr:pic>
      <xdr:nvPicPr>
        <xdr:cNvPr id="3" name="Picture 2">
          <a:extLst>
            <a:ext uri="{FF2B5EF4-FFF2-40B4-BE49-F238E27FC236}">
              <a16:creationId xmlns:a16="http://schemas.microsoft.com/office/drawing/2014/main" id="{9B431C69-30D5-481F-9501-0BB2456B058C}"/>
            </a:ext>
            <a:ext uri="{147F2762-F138-4A5C-976F-8EAC2B608ADB}">
              <a16:predDERef xmlns:a16="http://schemas.microsoft.com/office/drawing/2014/main" pred="{585E970A-69D5-4C66-9191-0424FAE1E582}"/>
            </a:ext>
          </a:extLst>
        </xdr:cNvPr>
        <xdr:cNvPicPr>
          <a:picLocks noChangeAspect="1"/>
        </xdr:cNvPicPr>
      </xdr:nvPicPr>
      <xdr:blipFill>
        <a:blip xmlns:r="http://schemas.openxmlformats.org/officeDocument/2006/relationships" r:embed="rId2"/>
        <a:stretch>
          <a:fillRect/>
        </a:stretch>
      </xdr:blipFill>
      <xdr:spPr>
        <a:xfrm>
          <a:off x="6858000" y="476250"/>
          <a:ext cx="1295400"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18</xdr:row>
      <xdr:rowOff>142875</xdr:rowOff>
    </xdr:from>
    <xdr:to>
      <xdr:col>1</xdr:col>
      <xdr:colOff>647700</xdr:colOff>
      <xdr:row>27</xdr:row>
      <xdr:rowOff>0</xdr:rowOff>
    </xdr:to>
    <xdr:pic>
      <xdr:nvPicPr>
        <xdr:cNvPr id="2" name="Picture 1">
          <a:extLst>
            <a:ext uri="{FF2B5EF4-FFF2-40B4-BE49-F238E27FC236}">
              <a16:creationId xmlns:a16="http://schemas.microsoft.com/office/drawing/2014/main" id="{37F374C2-6A03-4C85-BB30-4CB04B6580C0}"/>
            </a:ext>
          </a:extLst>
        </xdr:cNvPr>
        <xdr:cNvPicPr>
          <a:picLocks noChangeAspect="1"/>
        </xdr:cNvPicPr>
      </xdr:nvPicPr>
      <xdr:blipFill>
        <a:blip xmlns:r="http://schemas.openxmlformats.org/officeDocument/2006/relationships" r:embed="rId1"/>
        <a:stretch>
          <a:fillRect/>
        </a:stretch>
      </xdr:blipFill>
      <xdr:spPr>
        <a:xfrm>
          <a:off x="5686425" y="333375"/>
          <a:ext cx="1571625" cy="1571625"/>
        </a:xfrm>
        <a:prstGeom prst="rect">
          <a:avLst/>
        </a:prstGeom>
      </xdr:spPr>
    </xdr:pic>
    <xdr:clientData/>
  </xdr:twoCellAnchor>
  <xdr:twoCellAnchor editAs="oneCell">
    <xdr:from>
      <xdr:col>1</xdr:col>
      <xdr:colOff>571500</xdr:colOff>
      <xdr:row>19</xdr:row>
      <xdr:rowOff>95250</xdr:rowOff>
    </xdr:from>
    <xdr:to>
      <xdr:col>2</xdr:col>
      <xdr:colOff>800100</xdr:colOff>
      <xdr:row>26</xdr:row>
      <xdr:rowOff>57150</xdr:rowOff>
    </xdr:to>
    <xdr:pic>
      <xdr:nvPicPr>
        <xdr:cNvPr id="3" name="Picture 2">
          <a:extLst>
            <a:ext uri="{FF2B5EF4-FFF2-40B4-BE49-F238E27FC236}">
              <a16:creationId xmlns:a16="http://schemas.microsoft.com/office/drawing/2014/main" id="{86218E92-9E23-48B2-9EF2-5DE737511DC8}"/>
            </a:ext>
            <a:ext uri="{147F2762-F138-4A5C-976F-8EAC2B608ADB}">
              <a16:predDERef xmlns:a16="http://schemas.microsoft.com/office/drawing/2014/main" pred="{37F374C2-6A03-4C85-BB30-4CB04B6580C0}"/>
            </a:ext>
          </a:extLst>
        </xdr:cNvPr>
        <xdr:cNvPicPr>
          <a:picLocks noChangeAspect="1"/>
        </xdr:cNvPicPr>
      </xdr:nvPicPr>
      <xdr:blipFill>
        <a:blip xmlns:r="http://schemas.openxmlformats.org/officeDocument/2006/relationships" r:embed="rId2"/>
        <a:stretch>
          <a:fillRect/>
        </a:stretch>
      </xdr:blipFill>
      <xdr:spPr>
        <a:xfrm>
          <a:off x="6858000" y="476250"/>
          <a:ext cx="1295400" cy="1295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foursquaretraining.co.u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foursquaretraining.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opLeftCell="A30" workbookViewId="0">
      <selection activeCell="D22" sqref="D22"/>
    </sheetView>
  </sheetViews>
  <sheetFormatPr defaultRowHeight="15"/>
  <cols>
    <col min="1" max="1" width="25.140625" customWidth="1"/>
    <col min="2" max="2" width="27.7109375" customWidth="1"/>
    <col min="3" max="3" width="18" customWidth="1"/>
    <col min="4" max="4" width="14.28515625" customWidth="1"/>
    <col min="5" max="5" width="15.140625" customWidth="1"/>
    <col min="6" max="6" width="12.5703125" customWidth="1"/>
  </cols>
  <sheetData>
    <row r="1" spans="1:12">
      <c r="A1" s="52" t="s">
        <v>0</v>
      </c>
      <c r="B1" s="53" t="s">
        <v>1</v>
      </c>
      <c r="C1" s="52" t="s">
        <v>2</v>
      </c>
      <c r="D1" s="52" t="s">
        <v>3</v>
      </c>
      <c r="E1" s="53" t="s">
        <v>4</v>
      </c>
      <c r="F1" s="54" t="s">
        <v>5</v>
      </c>
      <c r="G1" s="7"/>
      <c r="H1" s="7"/>
      <c r="I1" s="7"/>
      <c r="J1" s="7"/>
      <c r="K1" s="7"/>
      <c r="L1" s="7"/>
    </row>
    <row r="2" spans="1:12">
      <c r="A2" s="52"/>
      <c r="B2" s="53"/>
      <c r="C2" s="52"/>
      <c r="D2" s="52"/>
      <c r="E2" s="53"/>
      <c r="F2" s="54"/>
      <c r="G2" s="7"/>
      <c r="H2" s="7"/>
      <c r="I2" s="43" t="s">
        <v>6</v>
      </c>
      <c r="J2" s="43"/>
      <c r="K2" s="44"/>
      <c r="L2" s="7"/>
    </row>
    <row r="3" spans="1:12" s="4" customFormat="1">
      <c r="A3" s="13"/>
      <c r="B3" s="14"/>
      <c r="C3" s="13"/>
      <c r="D3" s="24" t="s">
        <v>7</v>
      </c>
      <c r="E3" s="14"/>
      <c r="F3" s="15"/>
      <c r="G3" s="7"/>
      <c r="H3" s="7"/>
      <c r="I3" s="45"/>
      <c r="J3" s="45"/>
      <c r="K3" s="46"/>
      <c r="L3" s="7"/>
    </row>
    <row r="4" spans="1:12">
      <c r="A4" s="16" t="s">
        <v>8</v>
      </c>
      <c r="B4" s="16" t="s">
        <v>9</v>
      </c>
      <c r="C4" s="16">
        <v>3</v>
      </c>
      <c r="D4" s="63">
        <v>40</v>
      </c>
      <c r="E4" s="17">
        <f>D4/$D$12</f>
        <v>6.6666666666666666E-2</v>
      </c>
      <c r="F4" s="16" t="s">
        <v>10</v>
      </c>
      <c r="G4" s="7"/>
      <c r="H4" s="7"/>
      <c r="I4" s="45"/>
      <c r="J4" s="45"/>
      <c r="K4" s="46"/>
      <c r="L4" s="7"/>
    </row>
    <row r="5" spans="1:12">
      <c r="A5" s="16" t="s">
        <v>11</v>
      </c>
      <c r="B5" s="16" t="s">
        <v>12</v>
      </c>
      <c r="C5" s="16">
        <v>6</v>
      </c>
      <c r="D5" s="63">
        <v>60</v>
      </c>
      <c r="E5" s="17">
        <f>D5/$D$12</f>
        <v>0.1</v>
      </c>
      <c r="F5" s="16" t="s">
        <v>10</v>
      </c>
      <c r="G5" s="7"/>
      <c r="H5" s="7"/>
      <c r="I5" s="45"/>
      <c r="J5" s="45"/>
      <c r="K5" s="46"/>
      <c r="L5" s="7"/>
    </row>
    <row r="6" spans="1:12">
      <c r="A6" s="16" t="s">
        <v>13</v>
      </c>
      <c r="B6" s="16" t="s">
        <v>14</v>
      </c>
      <c r="C6" s="16">
        <v>9</v>
      </c>
      <c r="D6" s="63">
        <v>50</v>
      </c>
      <c r="E6" s="17">
        <f>D6/$D$12</f>
        <v>8.3333333333333329E-2</v>
      </c>
      <c r="F6" s="16" t="s">
        <v>15</v>
      </c>
      <c r="G6" s="7"/>
      <c r="H6" s="7"/>
      <c r="I6" s="45"/>
      <c r="J6" s="45"/>
      <c r="K6" s="46"/>
      <c r="L6" s="7"/>
    </row>
    <row r="7" spans="1:12">
      <c r="A7" s="16" t="s">
        <v>16</v>
      </c>
      <c r="B7" s="16" t="s">
        <v>17</v>
      </c>
      <c r="C7" s="16">
        <v>0.5</v>
      </c>
      <c r="D7" s="63">
        <v>10</v>
      </c>
      <c r="E7" s="17">
        <f t="shared" ref="E7:E11" si="0">D7/$D$12</f>
        <v>1.6666666666666666E-2</v>
      </c>
      <c r="F7" s="16" t="s">
        <v>10</v>
      </c>
      <c r="G7" s="7"/>
      <c r="H7" s="7"/>
      <c r="I7" s="45"/>
      <c r="J7" s="45"/>
      <c r="K7" s="46"/>
      <c r="L7" s="7"/>
    </row>
    <row r="8" spans="1:12">
      <c r="A8" s="16" t="s">
        <v>18</v>
      </c>
      <c r="B8" s="16" t="s">
        <v>19</v>
      </c>
      <c r="C8" s="16">
        <v>10</v>
      </c>
      <c r="D8" s="63">
        <v>85</v>
      </c>
      <c r="E8" s="17">
        <f t="shared" si="0"/>
        <v>0.14166666666666666</v>
      </c>
      <c r="F8" s="16" t="s">
        <v>10</v>
      </c>
      <c r="G8" s="7"/>
      <c r="H8" s="7"/>
      <c r="I8" s="45"/>
      <c r="J8" s="45"/>
      <c r="K8" s="46"/>
      <c r="L8" s="7"/>
    </row>
    <row r="9" spans="1:12">
      <c r="A9" s="16" t="s">
        <v>20</v>
      </c>
      <c r="B9" s="16" t="s">
        <v>21</v>
      </c>
      <c r="C9" s="16">
        <v>2</v>
      </c>
      <c r="D9" s="63">
        <v>20</v>
      </c>
      <c r="E9" s="17">
        <f t="shared" si="0"/>
        <v>3.3333333333333333E-2</v>
      </c>
      <c r="F9" s="16" t="s">
        <v>15</v>
      </c>
      <c r="G9" s="7"/>
      <c r="H9" s="7"/>
      <c r="I9" s="45"/>
      <c r="J9" s="45"/>
      <c r="K9" s="46"/>
      <c r="L9" s="7"/>
    </row>
    <row r="10" spans="1:12">
      <c r="A10" s="16" t="s">
        <v>22</v>
      </c>
      <c r="B10" s="16" t="s">
        <v>23</v>
      </c>
      <c r="C10" s="16">
        <v>15</v>
      </c>
      <c r="D10" s="63">
        <v>300</v>
      </c>
      <c r="E10" s="17">
        <f t="shared" si="0"/>
        <v>0.5</v>
      </c>
      <c r="F10" s="16" t="s">
        <v>10</v>
      </c>
      <c r="G10" s="7"/>
      <c r="H10" s="7"/>
      <c r="I10" s="47"/>
      <c r="J10" s="45"/>
      <c r="K10" s="46"/>
      <c r="L10" s="7"/>
    </row>
    <row r="11" spans="1:12">
      <c r="A11" s="16" t="s">
        <v>24</v>
      </c>
      <c r="B11" s="16" t="s">
        <v>25</v>
      </c>
      <c r="C11" s="16">
        <v>8</v>
      </c>
      <c r="D11" s="63">
        <v>35</v>
      </c>
      <c r="E11" s="17">
        <f t="shared" si="0"/>
        <v>5.8333333333333334E-2</v>
      </c>
      <c r="F11" s="16" t="s">
        <v>10</v>
      </c>
      <c r="G11" s="7"/>
      <c r="H11" s="7"/>
      <c r="I11" s="47"/>
      <c r="J11" s="45"/>
      <c r="K11" s="46"/>
      <c r="L11" s="7"/>
    </row>
    <row r="12" spans="1:12">
      <c r="A12" s="32"/>
      <c r="B12" s="32"/>
      <c r="C12" s="18" t="s">
        <v>26</v>
      </c>
      <c r="D12" s="19">
        <f>SUM(D4:D11)</f>
        <v>600</v>
      </c>
      <c r="E12" s="33"/>
      <c r="F12" s="32"/>
      <c r="G12" s="7"/>
      <c r="H12" s="7"/>
      <c r="I12" s="47"/>
      <c r="J12" s="45"/>
      <c r="K12" s="46"/>
      <c r="L12" s="7"/>
    </row>
    <row r="13" spans="1:12">
      <c r="A13" s="32"/>
      <c r="B13" s="32"/>
      <c r="C13" s="34"/>
      <c r="D13" s="35"/>
      <c r="E13" s="33"/>
      <c r="F13" s="32"/>
      <c r="G13" s="7"/>
      <c r="H13" s="7"/>
      <c r="I13" s="47"/>
      <c r="J13" s="45"/>
      <c r="K13" s="46"/>
      <c r="L13" s="7"/>
    </row>
    <row r="14" spans="1:12">
      <c r="A14" s="11" t="s">
        <v>27</v>
      </c>
      <c r="B14" s="38"/>
      <c r="C14" s="38"/>
      <c r="D14" s="38"/>
      <c r="E14" s="38"/>
      <c r="F14" s="38"/>
      <c r="G14" s="7"/>
      <c r="H14" s="7"/>
      <c r="I14" s="47"/>
      <c r="J14" s="45"/>
      <c r="K14" s="46"/>
      <c r="L14" s="7"/>
    </row>
    <row r="15" spans="1:12">
      <c r="A15" s="6" t="s">
        <v>28</v>
      </c>
      <c r="B15" s="28"/>
      <c r="C15" s="6"/>
      <c r="D15" s="1"/>
      <c r="G15" s="7"/>
      <c r="H15" s="7"/>
      <c r="I15" s="48"/>
      <c r="J15" s="49"/>
      <c r="K15" s="50"/>
      <c r="L15" s="7"/>
    </row>
    <row r="16" spans="1:12">
      <c r="A16" s="55" t="s">
        <v>29</v>
      </c>
      <c r="B16" s="55"/>
      <c r="C16" s="55"/>
      <c r="D16" s="55"/>
      <c r="E16" s="55"/>
      <c r="G16" s="7"/>
      <c r="H16" s="7"/>
      <c r="I16" s="25"/>
      <c r="J16" s="25"/>
      <c r="K16" s="25"/>
      <c r="L16" s="7"/>
    </row>
    <row r="17" spans="1:12">
      <c r="A17" s="55" t="s">
        <v>30</v>
      </c>
      <c r="B17" s="55"/>
      <c r="C17" s="55"/>
      <c r="D17" s="55"/>
      <c r="E17" s="55"/>
      <c r="G17" s="7"/>
      <c r="H17" s="7"/>
      <c r="I17" s="25"/>
      <c r="J17" s="25"/>
      <c r="K17" s="25"/>
      <c r="L17" s="7"/>
    </row>
    <row r="18" spans="1:12">
      <c r="A18" s="51" t="s">
        <v>31</v>
      </c>
      <c r="B18" s="51"/>
      <c r="C18" s="51"/>
      <c r="D18" s="51"/>
      <c r="E18" s="51"/>
      <c r="G18" s="7"/>
      <c r="H18" s="7"/>
      <c r="I18" s="25"/>
      <c r="J18" s="25"/>
      <c r="K18" s="25"/>
      <c r="L18" s="7"/>
    </row>
    <row r="19" spans="1:12">
      <c r="A19" s="56" t="s">
        <v>32</v>
      </c>
      <c r="B19" s="56"/>
      <c r="C19" s="6" t="s">
        <v>33</v>
      </c>
      <c r="D19" s="1" t="s">
        <v>34</v>
      </c>
      <c r="E19" s="39"/>
    </row>
    <row r="20" spans="1:12">
      <c r="A20" s="7"/>
      <c r="B20" s="7" t="s">
        <v>35</v>
      </c>
      <c r="C20" s="68" t="s">
        <v>36</v>
      </c>
      <c r="D20" s="5" t="str">
        <f>_xlfn.XLOOKUP(C20,A4:A11,B4:B11,"Throw the imposter overboard",2)</f>
        <v>First Mate</v>
      </c>
      <c r="G20" s="61" t="s">
        <v>37</v>
      </c>
      <c r="H20" s="61"/>
      <c r="I20" s="61"/>
    </row>
    <row r="21" spans="1:12">
      <c r="A21" s="57" t="s">
        <v>38</v>
      </c>
      <c r="B21" s="57"/>
      <c r="C21" s="6" t="s">
        <v>33</v>
      </c>
      <c r="D21" s="1" t="s">
        <v>39</v>
      </c>
      <c r="E21" s="60" t="s">
        <v>2</v>
      </c>
      <c r="G21" s="62" t="str">
        <f>_xlfn.XLOOKUP("Jolly Seadog",A4:A11,B4:B11)</f>
        <v>First Mate</v>
      </c>
      <c r="H21" s="62"/>
      <c r="I21" s="62"/>
    </row>
    <row r="22" spans="1:12">
      <c r="C22" s="70" t="s">
        <v>20</v>
      </c>
      <c r="D22" s="5" t="str" cm="1">
        <f t="array" ref="D22:E22">_xlfn.XLOOKUP(C22,A4:A11,B4:C11,"Throw the imposter overboard")</f>
        <v>Cabin Girl</v>
      </c>
      <c r="E22" s="5">
        <v>2</v>
      </c>
    </row>
    <row r="24" spans="1:12">
      <c r="A24" s="57" t="s">
        <v>40</v>
      </c>
      <c r="B24" s="57"/>
      <c r="C24" s="6" t="s">
        <v>41</v>
      </c>
      <c r="D24" s="1" t="s">
        <v>34</v>
      </c>
      <c r="E24" s="39"/>
    </row>
    <row r="25" spans="1:12" s="9" customFormat="1">
      <c r="A25" s="26"/>
      <c r="B25" s="7" t="s">
        <v>42</v>
      </c>
      <c r="C25" s="67" t="s">
        <v>20</v>
      </c>
      <c r="D25" s="5" t="str">
        <f>IF(_xlfn.XLOOKUP(C25,A4:A11,F4:F11)="YES", "Pay the scoundrel","Hold their reward for later")</f>
        <v>Hold their reward for later</v>
      </c>
    </row>
    <row r="26" spans="1:12" s="9" customFormat="1">
      <c r="B26" s="8"/>
      <c r="C26" s="10"/>
    </row>
    <row r="27" spans="1:12">
      <c r="A27" s="11" t="s">
        <v>43</v>
      </c>
      <c r="B27" s="36"/>
      <c r="C27" s="37"/>
      <c r="D27" s="38"/>
      <c r="E27" s="38"/>
      <c r="F27" s="38"/>
      <c r="G27" s="38"/>
    </row>
    <row r="28" spans="1:12">
      <c r="A28" s="51" t="s">
        <v>44</v>
      </c>
      <c r="B28" s="51"/>
      <c r="C28" s="51"/>
      <c r="D28" s="51"/>
      <c r="E28" s="51"/>
      <c r="F28" s="51"/>
      <c r="G28" s="51"/>
    </row>
    <row r="29" spans="1:12">
      <c r="A29" s="51" t="s">
        <v>45</v>
      </c>
      <c r="B29" s="51"/>
      <c r="C29" s="51"/>
      <c r="D29" s="51"/>
      <c r="E29" s="51"/>
      <c r="F29" s="51"/>
      <c r="G29" s="51"/>
    </row>
    <row r="30" spans="1:12">
      <c r="A30" s="29"/>
      <c r="B30" s="29"/>
      <c r="C30" s="29"/>
      <c r="D30" s="29"/>
      <c r="E30" s="29"/>
      <c r="F30" s="29"/>
      <c r="G30" s="29"/>
    </row>
    <row r="31" spans="1:12" s="9" customFormat="1">
      <c r="A31" s="56" t="s">
        <v>46</v>
      </c>
      <c r="B31" s="56"/>
      <c r="C31" s="6" t="s">
        <v>47</v>
      </c>
      <c r="D31" s="1" t="s">
        <v>34</v>
      </c>
    </row>
    <row r="32" spans="1:12">
      <c r="C32" s="68">
        <v>40</v>
      </c>
      <c r="D32" s="5" t="str">
        <f>_xlfn.XLOOKUP(C32,D4:D11,A4:A11)</f>
        <v>Swindling George</v>
      </c>
    </row>
    <row r="33" spans="1:13" s="7" customFormat="1">
      <c r="C33" s="27"/>
      <c r="D33" s="30"/>
    </row>
    <row r="34" spans="1:13" s="9" customFormat="1" ht="30" customHeight="1">
      <c r="A34" s="56" t="s">
        <v>48</v>
      </c>
      <c r="B34" s="56"/>
      <c r="C34" s="41" t="s">
        <v>49</v>
      </c>
      <c r="D34" s="1" t="s">
        <v>34</v>
      </c>
    </row>
    <row r="35" spans="1:13">
      <c r="C35" s="69">
        <v>200</v>
      </c>
      <c r="D35" s="5" t="str">
        <f>_xlfn.XLOOKUP(C35,D4:D11,A4:A11,,1)</f>
        <v>Red Beard Sparkle Pants</v>
      </c>
    </row>
    <row r="36" spans="1:13" s="7" customFormat="1">
      <c r="C36" s="27"/>
      <c r="D36" s="30"/>
    </row>
    <row r="37" spans="1:13" s="9" customFormat="1" ht="36.75" customHeight="1">
      <c r="A37" s="42" t="s">
        <v>50</v>
      </c>
      <c r="B37" s="42"/>
      <c r="C37" s="40" t="s">
        <v>51</v>
      </c>
      <c r="D37" s="28" t="s">
        <v>34</v>
      </c>
      <c r="E37" s="31"/>
      <c r="F37" s="31"/>
      <c r="G37" s="31"/>
      <c r="H37" s="31"/>
      <c r="I37" s="31"/>
      <c r="J37" s="31"/>
      <c r="K37" s="31"/>
      <c r="L37" s="31"/>
      <c r="M37" s="31"/>
    </row>
    <row r="38" spans="1:13" ht="15" customHeight="1">
      <c r="C38" s="68">
        <v>300</v>
      </c>
      <c r="D38" s="5" t="str">
        <f>_xlfn.CONCAT(_xlfn.XLOOKUP(C38,D4:D11,A4:A11), IF(C38&lt;=60, ": Recruit this swashbuckler for the mutiny", ": Steal this rogue's treasure and throw them overboard"))</f>
        <v>Red Beard Sparkle Pants: Steal this rogue's treasure and throw them overboard</v>
      </c>
    </row>
    <row r="39" spans="1:13" s="9" customFormat="1"/>
    <row r="40" spans="1:13">
      <c r="B40" s="2"/>
    </row>
  </sheetData>
  <mergeCells count="19">
    <mergeCell ref="G20:I20"/>
    <mergeCell ref="A21:B21"/>
    <mergeCell ref="A16:E16"/>
    <mergeCell ref="A17:E17"/>
    <mergeCell ref="A18:E18"/>
    <mergeCell ref="A37:B37"/>
    <mergeCell ref="I2:K15"/>
    <mergeCell ref="A29:G29"/>
    <mergeCell ref="A28:G28"/>
    <mergeCell ref="A1:A2"/>
    <mergeCell ref="B1:B2"/>
    <mergeCell ref="C1:C2"/>
    <mergeCell ref="D1:D2"/>
    <mergeCell ref="E1:E2"/>
    <mergeCell ref="F1:F2"/>
    <mergeCell ref="A19:B19"/>
    <mergeCell ref="A24:B24"/>
    <mergeCell ref="A34:B34"/>
    <mergeCell ref="A31:B31"/>
  </mergeCells>
  <dataValidations count="2">
    <dataValidation type="list" allowBlank="1" showInputMessage="1" showErrorMessage="1" sqref="C38" xr:uid="{FC5856F8-8F32-4723-80CE-525A4AFC2EE7}">
      <formula1>$D$4:$D$11</formula1>
    </dataValidation>
    <dataValidation type="list" allowBlank="1" showInputMessage="1" showErrorMessage="1" sqref="C25" xr:uid="{3963854B-B33D-4ED7-8708-7C7DE92A0FB3}">
      <formula1>$A$4:$A$11</formula1>
    </dataValidation>
  </dataValidations>
  <hyperlinks>
    <hyperlink ref="I2:K15" r:id="rId1" display="FourSquare Training Learning Resource" xr:uid="{0849BD2A-33F7-4404-970E-5D616919B259}"/>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D17AA-CD12-4249-B01C-709C27574AC1}">
  <dimension ref="A1:I31"/>
  <sheetViews>
    <sheetView tabSelected="1" topLeftCell="A15" workbookViewId="0">
      <selection activeCell="D17" sqref="D17"/>
    </sheetView>
  </sheetViews>
  <sheetFormatPr defaultRowHeight="15"/>
  <cols>
    <col min="1" max="1" width="14" customWidth="1"/>
    <col min="2" max="2" width="16" customWidth="1"/>
    <col min="3" max="3" width="18.7109375" customWidth="1"/>
    <col min="4" max="4" width="15.140625" customWidth="1"/>
    <col min="5" max="5" width="14.140625" customWidth="1"/>
    <col min="6" max="6" width="12.42578125" customWidth="1"/>
    <col min="7" max="7" width="13" customWidth="1"/>
    <col min="8" max="8" width="22.42578125" customWidth="1"/>
    <col min="9" max="9" width="14" customWidth="1"/>
  </cols>
  <sheetData>
    <row r="1" spans="1:9" s="3" customFormat="1">
      <c r="A1" s="12" t="s">
        <v>0</v>
      </c>
      <c r="B1" s="20" t="s">
        <v>8</v>
      </c>
      <c r="C1" s="20" t="s">
        <v>11</v>
      </c>
      <c r="D1" s="20" t="s">
        <v>13</v>
      </c>
      <c r="E1" s="20" t="s">
        <v>16</v>
      </c>
      <c r="F1" s="20" t="s">
        <v>18</v>
      </c>
      <c r="G1" s="20" t="s">
        <v>20</v>
      </c>
      <c r="H1" s="20" t="s">
        <v>22</v>
      </c>
      <c r="I1" s="20" t="s">
        <v>24</v>
      </c>
    </row>
    <row r="2" spans="1:9">
      <c r="A2" s="52" t="s">
        <v>52</v>
      </c>
      <c r="B2" s="21">
        <v>6</v>
      </c>
      <c r="C2" s="21">
        <v>6</v>
      </c>
      <c r="D2" s="21">
        <v>2</v>
      </c>
      <c r="E2" s="21">
        <v>8</v>
      </c>
      <c r="F2" s="21">
        <v>2</v>
      </c>
      <c r="G2" s="21">
        <v>4</v>
      </c>
      <c r="H2" s="21">
        <v>12</v>
      </c>
      <c r="I2" s="21">
        <v>4</v>
      </c>
    </row>
    <row r="3" spans="1:9">
      <c r="A3" s="52"/>
      <c r="B3" s="22"/>
      <c r="C3" s="23"/>
      <c r="D3" s="23"/>
      <c r="E3" s="23"/>
      <c r="F3" s="23"/>
      <c r="G3" s="23"/>
      <c r="H3" s="23"/>
      <c r="I3" s="23"/>
    </row>
    <row r="4" spans="1:9">
      <c r="A4" s="54" t="s">
        <v>53</v>
      </c>
      <c r="B4" s="21">
        <f>CONVERT(B2, "oz","cup")</f>
        <v>0.74999999999999989</v>
      </c>
      <c r="C4" s="21">
        <f>CONVERT(C2, "oz","cup")</f>
        <v>0.74999999999999989</v>
      </c>
      <c r="D4" s="21">
        <f t="shared" ref="C4:I4" si="0">CONVERT(D2, "oz","cup")</f>
        <v>0.25</v>
      </c>
      <c r="E4" s="21">
        <f t="shared" si="0"/>
        <v>1</v>
      </c>
      <c r="F4" s="21">
        <f t="shared" si="0"/>
        <v>0.25</v>
      </c>
      <c r="G4" s="21">
        <f t="shared" si="0"/>
        <v>0.5</v>
      </c>
      <c r="H4" s="21">
        <f t="shared" si="0"/>
        <v>1.4999999999999998</v>
      </c>
      <c r="I4" s="21">
        <f t="shared" si="0"/>
        <v>0.5</v>
      </c>
    </row>
    <row r="5" spans="1:9">
      <c r="A5" s="54"/>
      <c r="B5" s="23"/>
      <c r="C5" s="23"/>
      <c r="D5" s="23"/>
      <c r="E5" s="23"/>
      <c r="F5" s="23"/>
      <c r="G5" s="23"/>
      <c r="H5" s="23"/>
      <c r="I5" s="23"/>
    </row>
    <row r="7" spans="1:9">
      <c r="A7" s="58" t="s">
        <v>54</v>
      </c>
      <c r="B7" s="58"/>
      <c r="C7" s="58"/>
      <c r="D7" s="58"/>
      <c r="E7" s="58"/>
      <c r="F7" s="58"/>
      <c r="G7" s="58"/>
      <c r="H7" s="58"/>
      <c r="I7" s="58"/>
    </row>
    <row r="8" spans="1:9">
      <c r="A8" s="58"/>
      <c r="B8" s="58"/>
      <c r="C8" s="58"/>
      <c r="D8" s="58"/>
      <c r="E8" s="58"/>
      <c r="F8" s="58"/>
      <c r="G8" s="58"/>
      <c r="H8" s="58"/>
      <c r="I8" s="58"/>
    </row>
    <row r="10" spans="1:9">
      <c r="A10" s="59" t="s">
        <v>55</v>
      </c>
      <c r="B10" s="59"/>
      <c r="C10" s="59"/>
      <c r="D10" s="59"/>
      <c r="E10" s="59"/>
      <c r="F10" s="59"/>
      <c r="G10" s="59"/>
      <c r="H10" s="59"/>
      <c r="I10" s="59"/>
    </row>
    <row r="11" spans="1:9" ht="27.75" customHeight="1">
      <c r="A11" s="58" t="s">
        <v>56</v>
      </c>
      <c r="B11" s="58"/>
      <c r="C11" s="58"/>
      <c r="D11" s="58"/>
      <c r="E11" s="58"/>
      <c r="F11" s="58"/>
      <c r="G11" s="58"/>
      <c r="H11" s="58"/>
      <c r="I11" s="58"/>
    </row>
    <row r="12" spans="1:9">
      <c r="A12" s="64" t="s">
        <v>57</v>
      </c>
      <c r="B12" s="39"/>
      <c r="C12" s="28" t="s">
        <v>58</v>
      </c>
      <c r="D12" s="28" t="s">
        <v>59</v>
      </c>
      <c r="E12" s="39"/>
      <c r="F12" s="39"/>
    </row>
    <row r="13" spans="1:9">
      <c r="C13" s="66" t="s">
        <v>8</v>
      </c>
      <c r="D13" s="72">
        <f>_xlfn.XLOOKUP(C13,1:1,4:4,"You're not on the list. No rum for you!")</f>
        <v>0.74999999999999989</v>
      </c>
      <c r="E13" s="7"/>
      <c r="F13" s="7"/>
    </row>
    <row r="14" spans="1:9">
      <c r="C14" s="7"/>
      <c r="D14" s="7"/>
      <c r="E14" s="7"/>
      <c r="F14" s="7"/>
    </row>
    <row r="15" spans="1:9">
      <c r="A15" s="60" t="s">
        <v>60</v>
      </c>
      <c r="B15" s="60"/>
      <c r="C15" s="60" t="s">
        <v>61</v>
      </c>
      <c r="D15" s="60" t="s">
        <v>62</v>
      </c>
      <c r="E15" s="60"/>
      <c r="F15" s="60"/>
    </row>
    <row r="16" spans="1:9">
      <c r="C16" s="65">
        <v>2</v>
      </c>
      <c r="D16" s="71" t="str">
        <f>_xlfn.XLOOKUP(C16,2:2,1:1,"There's no ration of that volume",0,-1)</f>
        <v>Jolly Seadog</v>
      </c>
      <c r="E16" s="7"/>
      <c r="F16" s="7"/>
    </row>
    <row r="17" spans="1:6">
      <c r="C17" s="7"/>
      <c r="D17" s="7"/>
      <c r="E17" s="7"/>
      <c r="F17" s="7"/>
    </row>
    <row r="18" spans="1:6">
      <c r="A18" s="7"/>
      <c r="B18" s="7"/>
      <c r="C18" s="7"/>
      <c r="D18" s="7"/>
      <c r="E18" s="7"/>
      <c r="F18" s="7"/>
    </row>
    <row r="19" spans="1:6">
      <c r="A19" s="7"/>
      <c r="B19" s="7"/>
      <c r="C19" s="43" t="s">
        <v>6</v>
      </c>
      <c r="D19" s="43"/>
      <c r="E19" s="44"/>
      <c r="F19" s="7"/>
    </row>
    <row r="20" spans="1:6">
      <c r="A20" s="7"/>
      <c r="B20" s="7"/>
      <c r="C20" s="45"/>
      <c r="D20" s="45"/>
      <c r="E20" s="46"/>
      <c r="F20" s="7"/>
    </row>
    <row r="21" spans="1:6">
      <c r="A21" s="7"/>
      <c r="B21" s="7"/>
      <c r="C21" s="45"/>
      <c r="D21" s="45"/>
      <c r="E21" s="46"/>
      <c r="F21" s="7"/>
    </row>
    <row r="22" spans="1:6">
      <c r="A22" s="7"/>
      <c r="B22" s="7"/>
      <c r="C22" s="45"/>
      <c r="D22" s="45"/>
      <c r="E22" s="46"/>
      <c r="F22" s="7"/>
    </row>
    <row r="23" spans="1:6">
      <c r="A23" s="7"/>
      <c r="B23" s="7"/>
      <c r="C23" s="45"/>
      <c r="D23" s="45"/>
      <c r="E23" s="46"/>
      <c r="F23" s="7"/>
    </row>
    <row r="24" spans="1:6">
      <c r="A24" s="7"/>
      <c r="B24" s="7"/>
      <c r="C24" s="45"/>
      <c r="D24" s="45"/>
      <c r="E24" s="46"/>
      <c r="F24" s="7"/>
    </row>
    <row r="25" spans="1:6">
      <c r="A25" s="7"/>
      <c r="B25" s="7"/>
      <c r="C25" s="45"/>
      <c r="D25" s="45"/>
      <c r="E25" s="46"/>
      <c r="F25" s="7"/>
    </row>
    <row r="26" spans="1:6">
      <c r="A26" s="7"/>
      <c r="B26" s="7"/>
      <c r="C26" s="45"/>
      <c r="D26" s="45"/>
      <c r="E26" s="46"/>
      <c r="F26" s="7"/>
    </row>
    <row r="27" spans="1:6">
      <c r="A27" s="7"/>
      <c r="B27" s="7"/>
      <c r="C27" s="47"/>
      <c r="D27" s="45"/>
      <c r="E27" s="46"/>
      <c r="F27" s="7"/>
    </row>
    <row r="28" spans="1:6">
      <c r="A28" s="7"/>
      <c r="B28" s="7"/>
      <c r="C28" s="47"/>
      <c r="D28" s="45"/>
      <c r="E28" s="46"/>
      <c r="F28" s="7"/>
    </row>
    <row r="29" spans="1:6">
      <c r="A29" s="7"/>
      <c r="B29" s="7"/>
      <c r="C29" s="47"/>
      <c r="D29" s="45"/>
      <c r="E29" s="46"/>
      <c r="F29" s="7"/>
    </row>
    <row r="30" spans="1:6">
      <c r="A30" s="7"/>
      <c r="B30" s="7"/>
      <c r="C30" s="47"/>
      <c r="D30" s="45"/>
      <c r="E30" s="46"/>
      <c r="F30" s="7"/>
    </row>
    <row r="31" spans="1:6">
      <c r="A31" s="7"/>
      <c r="B31" s="7"/>
      <c r="C31" s="48"/>
      <c r="D31" s="49"/>
      <c r="E31" s="50"/>
      <c r="F31" s="7"/>
    </row>
  </sheetData>
  <mergeCells count="6">
    <mergeCell ref="A2:A3"/>
    <mergeCell ref="A4:A5"/>
    <mergeCell ref="A7:I8"/>
    <mergeCell ref="A10:I10"/>
    <mergeCell ref="C19:E31"/>
    <mergeCell ref="A11:I11"/>
  </mergeCells>
  <hyperlinks>
    <hyperlink ref="C19:E31" r:id="rId1" display="FourSquare Training Learning Resource" xr:uid="{7E358190-CFEE-4CC0-A337-C8C4F4639A5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 Boswell</cp:lastModifiedBy>
  <cp:revision/>
  <dcterms:created xsi:type="dcterms:W3CDTF">2021-10-28T12:31:52Z</dcterms:created>
  <dcterms:modified xsi:type="dcterms:W3CDTF">2021-10-30T14:03:48Z</dcterms:modified>
  <cp:category/>
  <cp:contentStatus/>
</cp:coreProperties>
</file>